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<sst xmlns="http://schemas.openxmlformats.org/spreadsheetml/2006/main" count="82" uniqueCount="62">
  <si>
    <t>业主直接出资用于老旧小区楼栋本体改造情况调查表</t>
  </si>
  <si>
    <t xml:space="preserve">业主（鉴名）：             联系电话：            楼栋号和房号：   </t>
  </si>
  <si>
    <t>1.您是否同意对您房屋所属楼栋本体进行改造？</t>
  </si>
  <si>
    <t>□同意</t>
  </si>
  <si>
    <t>□不同意</t>
  </si>
  <si>
    <t>选择“同意”的继续往下填写。</t>
  </si>
  <si>
    <t>2.您是否同意推选楼栋业主代表具体负责业主直接出资用于老旧小区楼栋本体改造的资金筹集、组织施工、质量安全管理、验收、财政补贴资金申请及发放、纠纷协调等工作，且在施工前完成楼栋改造资金筹集。验收合格后，根据财政补贴基数（如实际建设总费用不低于拟申请的财政补贴基数时，财政补贴基数即为下表中的补贴综合单价×工程量；如实际建设总费用低于拟申请的财政补贴基数时，财政补贴基数即为实际建设总费用。），基础类为财政补贴基数的80%，完善类为财政补贴基数的50%进行财政补贴。业主为最低生活保障家庭、最低生活保障边缘家庭、特困人员的，提供相应的证明材料后，其户按财政补贴基数均摊所承担的费用由财政按100%比例进行补贴。</t>
  </si>
  <si>
    <t>3.请您结合楼栋的实际情况选择以下表格中建设内容及标准。后期镇街将根据统计结果，结合楼栋实际情况，提供施工图及工程量清单，明确楼栋的改造内容、实际工程量。</t>
  </si>
  <si>
    <t>类别</t>
  </si>
  <si>
    <t>建设项目</t>
  </si>
  <si>
    <t>序号</t>
  </si>
  <si>
    <t>类型</t>
  </si>
  <si>
    <t>建设标准</t>
  </si>
  <si>
    <t>计量单位</t>
  </si>
  <si>
    <t>本次调整后单价（元）</t>
  </si>
  <si>
    <t>图片大样</t>
  </si>
  <si>
    <t>备注</t>
  </si>
  <si>
    <t>居民选项</t>
  </si>
  <si>
    <t>是否对该项进行改造（填“是”或“否”）</t>
  </si>
  <si>
    <t>前项为“是”则选择建设标准（√）</t>
  </si>
  <si>
    <t>基础类</t>
  </si>
  <si>
    <t>楼栋门
（4选1）</t>
  </si>
  <si>
    <t>新安装</t>
  </si>
  <si>
    <t xml:space="preserve">钢质防盗门，丙级，表面喷塑，包框、包锁、包闭门器、包小五金安装。
</t>
  </si>
  <si>
    <r>
      <rPr>
        <sz val="11"/>
        <rFont val="宋体"/>
        <charset val="134"/>
        <scheme val="minor"/>
      </rPr>
      <t>m</t>
    </r>
    <r>
      <rPr>
        <vertAlign val="superscript"/>
        <sz val="11"/>
        <rFont val="宋体"/>
        <charset val="134"/>
        <scheme val="minor"/>
      </rPr>
      <t>2</t>
    </r>
  </si>
  <si>
    <t>1.大门样式的选择要结合小区的整体风貌，选用的样式与整体环境统一。
2.以实际尺寸计算工程量。
3.综合单价已含税、安全措施费。
4.含楼栋本体的公共车库门。</t>
  </si>
  <si>
    <t>202不锈钢防盗门，门钢板厚1mm，包框、包锁、包闭门器、包小五金安装。</t>
  </si>
  <si>
    <t>304不锈钢防盗门，门钢板厚1.5mm，包框、包锁、包闭门器、包小五金安装。</t>
  </si>
  <si>
    <t>翻新</t>
  </si>
  <si>
    <t>对原有功能较好的铁制大门，除锈并重新油漆（一底两面，颜色自选）；原有功能较好的不锈钢大门清洗刷亮。</t>
  </si>
  <si>
    <t>门禁
（3选1）</t>
  </si>
  <si>
    <t>刷卡门禁</t>
  </si>
  <si>
    <t>关健参数：1、通信方式：4G；
2、支持开门方式：远程开门、蓝牙开门、刷卡开门；
3、包安装。</t>
  </si>
  <si>
    <t>个</t>
  </si>
  <si>
    <t>综合单价已含税、安全措施费。</t>
  </si>
  <si>
    <t>二维码门禁</t>
  </si>
  <si>
    <t>1、通信方式：4G；
2、支持开门方式：远程开门、蓝牙开门、刷卡开门、设备扫手机二维码开门；
3、包安装。</t>
  </si>
  <si>
    <t>人脸门禁</t>
  </si>
  <si>
    <t xml:space="preserve">关健参数：1.整机尺寸：长 * 宽 * 厚 = 164.2 x 350.7 x 32 mm；
2.摄相头：双目 200万 安防级SENSOR，带红外灯，支持低照度；
3.CPU：高性能32位双核ARM芯片，1T运算以上
4.内 存：1G，DDR3+8GB EMMC
5.显示屏/分辨率：10.1寸，高清IPS，TFT屏，竖显：800 X 1280
6.按 键：物理按键，19个按键（19个LED灯），夜光显示拨号
7.操作系统：Linux
8.供电电压：DC12V 3A，具备防接反功能，功耗：待机≤10W；工作≤30W
9.网络方式：WIFI(2.4G)+以太网
10.人脸识别：人脸库≤30000；识别速度：300ms以内；验证准确率＞99%；RGB、红外红体识别、离线识别
11.接口支持：门磁感应、门常开报警
12.防尘防水性能：IP55
13.包安装。
</t>
  </si>
  <si>
    <t>楼道修缮</t>
  </si>
  <si>
    <t>拆除</t>
  </si>
  <si>
    <t>对松散或破旧的旧墙立面、梯段、天棚、地面的铺装或饰面进行铲除，并将废碴运走。</t>
  </si>
  <si>
    <r>
      <rPr>
        <sz val="11"/>
        <rFont val="宋体"/>
        <charset val="134"/>
        <scheme val="minor"/>
      </rPr>
      <t xml:space="preserve">1.以现场实际尺寸计算工程量。
</t>
    </r>
    <r>
      <rPr>
        <b/>
        <sz val="11"/>
        <rFont val="宋体"/>
        <charset val="134"/>
        <scheme val="minor"/>
      </rPr>
      <t>2.如选择做楼道修缮，则序号1、2、3是必选项，4、5为选择项。</t>
    </r>
    <r>
      <rPr>
        <sz val="11"/>
        <rFont val="宋体"/>
        <charset val="134"/>
        <scheme val="minor"/>
      </rPr>
      <t xml:space="preserve">
3.综合单价已含税、安全措施费。</t>
    </r>
  </si>
  <si>
    <t>天棚翻新</t>
  </si>
  <si>
    <t>楼梯天棚抹灰。1.刮腻子两道  
2.底漆涂料一遍
3.白色无机涂料两遍（若为敞开式楼道则需使用外墙防水涂料）
4.含综合脚手加</t>
  </si>
  <si>
    <t>墙面翻新</t>
  </si>
  <si>
    <t>墙面装饰抹灰(梯间、内外侧扶手)。1.20厚WP M20水泥防水砂浆找平，满刮腻子一遍
2.刷氯丁胶乳素浆一遍,5厚氯丁乳胶防水砂浆
3.底漆涂料一遍，白色无机涂料两遍（若为敞开式楼道则需使用外墙防水涂料）
4.含综合脚手架</t>
  </si>
  <si>
    <t>新铺防滑砖楼梯面层</t>
  </si>
  <si>
    <t>1.梯步级采用带防滑条的防滑瓷质耐磨梯级砖,规格同300x步宽(按专业公司成品为准)
2.30厚M15干硬性水泥砂浆
3.刷素水泥浆一道
4.600*100高*8厚抛光砖踢脚线
5.部位：楼梯踏步</t>
  </si>
  <si>
    <t>1.1.300X300防滑瓷质耐磨砖铺实拍平,1:1水泥砂浆填缝
2.30厚M15干硬性水泥砂浆
3.刷素水泥浆一道
4.600*100高*8厚抛光砖踢脚线
5.部位：楼梯平台</t>
  </si>
  <si>
    <t>水泥修复楼梯面层</t>
  </si>
  <si>
    <t>1.20厚WPM15水泥砂浆抹面压光
2.满刮建筑胶水泥腻子一边，打磨平整
3.部位：楼梯踏步</t>
  </si>
  <si>
    <t>1.20厚WPM15水泥砂浆抹面压光
2.满刮建筑胶水泥腻子一边，打磨平整
3.部位：楼梯平台</t>
  </si>
  <si>
    <t>完善类</t>
  </si>
  <si>
    <t>外立面整饰</t>
  </si>
  <si>
    <t>原立面块料拆除</t>
  </si>
  <si>
    <t>1.拆除部位:外墙面
2.拆除的基层类型:水泥砂浆
3.饰面材料种类:水刷石墙面
4.拆除废碴运走</t>
  </si>
  <si>
    <r>
      <rPr>
        <sz val="11"/>
        <rFont val="宋体"/>
        <charset val="134"/>
        <scheme val="minor"/>
      </rPr>
      <t xml:space="preserve">1.以现场实际尺寸计算工程量。
2.外立面整饰需提供外立面检测报告，符合整饰要求方可选择对其改造。
</t>
    </r>
    <r>
      <rPr>
        <b/>
        <sz val="11"/>
        <rFont val="宋体"/>
        <charset val="134"/>
        <scheme val="minor"/>
      </rPr>
      <t>3.如选择做外立面整饰，则序号1是必选项，2、3为选择项。</t>
    </r>
    <r>
      <rPr>
        <sz val="11"/>
        <rFont val="宋体"/>
        <charset val="134"/>
        <scheme val="minor"/>
      </rPr>
      <t xml:space="preserve">
4.综合单价已含税、安全措施费。</t>
    </r>
  </si>
  <si>
    <t>外墙抹灰面油漆（颜色另定）</t>
  </si>
  <si>
    <t xml:space="preserve">1.5厚聚合物水泥防水砂浆
2.15厚1:3聚合物水泥防水砂浆找平,内挂10x10直径1mm钢丝网(满墙)
3.刷底漆一遍,耐水腻子灰二遍，外墙乳胶漆三遍（浅灰色、褐色）
4.含综合脚手架
</t>
  </si>
  <si>
    <t>外墙贴陶瓷面砖（颜色另定）</t>
  </si>
  <si>
    <t xml:space="preserve">1.6厚45x45外墙砖,陶瓷墙地砖胶粘剂粘贴,填缝剂填缝
2.5厚干粉类聚合物水泥防水砂浆
3.15厚1:3聚合物水泥防水砂浆找平,内挂10x10直径1mm钢丝网(满墙)
4.含综合脚手架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</si>
</sst>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1"/>
      <name val="宋体"/>
      <charset val="134"/>
      <scheme val="minor"/>
    </font>
    <font>
      <b/>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name val="宋体"/>
      <charset val="134"/>
      <scheme val="minor"/>
    </font>
    <font>
      <b/>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1" fillId="0" borderId="0" xfId="0" applyFont="1" applyAlignment="1">
      <alignment horizontal="left" vertical="center" wrapText="1"/>
    </xf>
    <xf numFmtId="176" fontId="1" fillId="0" borderId="0" xfId="0" applyNumberFormat="1" applyFont="1" applyAlignment="1">
      <alignment horizontal="left" vertical="center" wrapText="1"/>
    </xf>
    <xf numFmtId="0" fontId="1" fillId="0" borderId="1" xfId="0" applyFont="1" applyBorder="1" applyAlignment="1">
      <alignment horizontal="center" vertical="center"/>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176"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190500</xdr:colOff>
      <xdr:row>16</xdr:row>
      <xdr:rowOff>73025</xdr:rowOff>
    </xdr:from>
    <xdr:to>
      <xdr:col>8</xdr:col>
      <xdr:colOff>0</xdr:colOff>
      <xdr:row>16</xdr:row>
      <xdr:rowOff>1673225</xdr:rowOff>
    </xdr:to>
    <xdr:pic>
      <xdr:nvPicPr>
        <xdr:cNvPr id="2" name="图片 1" descr="IMG_6162（灯）"/>
        <xdr:cNvPicPr/>
      </xdr:nvPicPr>
      <xdr:blipFill>
        <a:blip r:embed="rId1" cstate="print">
          <a:extLst>
            <a:ext uri="{28A0092B-C50C-407E-A947-70E740481C1C}">
              <a14:useLocalDpi xmlns:a14="http://schemas.microsoft.com/office/drawing/2010/main" val="0"/>
            </a:ext>
          </a:extLst>
        </a:blip>
        <a:srcRect l="18219" t="13721" r="11301" b="13721"/>
        <a:stretch>
          <a:fillRect/>
        </a:stretch>
      </xdr:blipFill>
      <xdr:spPr>
        <a:xfrm>
          <a:off x="5711825" y="9369425"/>
          <a:ext cx="1155700" cy="1600200"/>
        </a:xfrm>
        <a:prstGeom prst="rect">
          <a:avLst/>
        </a:prstGeom>
        <a:noFill/>
        <a:ln>
          <a:noFill/>
        </a:ln>
      </xdr:spPr>
    </xdr:pic>
    <xdr:clientData/>
  </xdr:twoCellAnchor>
  <xdr:twoCellAnchor editAs="oneCell">
    <xdr:from>
      <xdr:col>7</xdr:col>
      <xdr:colOff>28575</xdr:colOff>
      <xdr:row>17</xdr:row>
      <xdr:rowOff>92075</xdr:rowOff>
    </xdr:from>
    <xdr:to>
      <xdr:col>8</xdr:col>
      <xdr:colOff>0</xdr:colOff>
      <xdr:row>17</xdr:row>
      <xdr:rowOff>1146810</xdr:rowOff>
    </xdr:to>
    <xdr:pic>
      <xdr:nvPicPr>
        <xdr:cNvPr id="3" name="图片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5549900" y="11128375"/>
          <a:ext cx="1317625" cy="1054735"/>
        </a:xfrm>
        <a:prstGeom prst="rect">
          <a:avLst/>
        </a:prstGeom>
      </xdr:spPr>
    </xdr:pic>
    <xdr:clientData/>
  </xdr:twoCellAnchor>
  <xdr:twoCellAnchor editAs="oneCell">
    <xdr:from>
      <xdr:col>7</xdr:col>
      <xdr:colOff>266700</xdr:colOff>
      <xdr:row>18</xdr:row>
      <xdr:rowOff>1333500</xdr:rowOff>
    </xdr:from>
    <xdr:to>
      <xdr:col>7</xdr:col>
      <xdr:colOff>1263015</xdr:colOff>
      <xdr:row>18</xdr:row>
      <xdr:rowOff>3058795</xdr:rowOff>
    </xdr:to>
    <xdr:pic>
      <xdr:nvPicPr>
        <xdr:cNvPr id="4" name="图片 3"/>
        <xdr:cNvPicPr>
          <a:picLocks noChangeAspect="1"/>
        </xdr:cNvPicPr>
      </xdr:nvPicPr>
      <xdr:blipFill>
        <a:blip r:embed="rId3"/>
        <a:stretch>
          <a:fillRect/>
        </a:stretch>
      </xdr:blipFill>
      <xdr:spPr>
        <a:xfrm>
          <a:off x="5788025" y="13741400"/>
          <a:ext cx="996315" cy="1725295"/>
        </a:xfrm>
        <a:prstGeom prst="rect">
          <a:avLst/>
        </a:prstGeom>
        <a:noFill/>
        <a:ln w="9525">
          <a:noFill/>
        </a:ln>
      </xdr:spPr>
    </xdr:pic>
    <xdr:clientData/>
  </xdr:twoCellAnchor>
  <xdr:twoCellAnchor editAs="oneCell">
    <xdr:from>
      <xdr:col>7</xdr:col>
      <xdr:colOff>216535</xdr:colOff>
      <xdr:row>13</xdr:row>
      <xdr:rowOff>1054735</xdr:rowOff>
    </xdr:from>
    <xdr:to>
      <xdr:col>7</xdr:col>
      <xdr:colOff>1099185</xdr:colOff>
      <xdr:row>14</xdr:row>
      <xdr:rowOff>1038860</xdr:rowOff>
    </xdr:to>
    <xdr:pic>
      <xdr:nvPicPr>
        <xdr:cNvPr id="5" name="图片 4" descr="微信图片_20220504124138"/>
        <xdr:cNvPicPr>
          <a:picLocks noChangeAspect="1"/>
        </xdr:cNvPicPr>
      </xdr:nvPicPr>
      <xdr:blipFill>
        <a:blip r:embed="rId4"/>
        <a:stretch>
          <a:fillRect/>
        </a:stretch>
      </xdr:blipFill>
      <xdr:spPr>
        <a:xfrm>
          <a:off x="5737860" y="7315835"/>
          <a:ext cx="882650" cy="1050925"/>
        </a:xfrm>
        <a:prstGeom prst="rect">
          <a:avLst/>
        </a:prstGeom>
      </xdr:spPr>
    </xdr:pic>
    <xdr:clientData/>
  </xdr:twoCellAnchor>
  <xdr:twoCellAnchor editAs="oneCell">
    <xdr:from>
      <xdr:col>7</xdr:col>
      <xdr:colOff>232410</xdr:colOff>
      <xdr:row>13</xdr:row>
      <xdr:rowOff>8255</xdr:rowOff>
    </xdr:from>
    <xdr:to>
      <xdr:col>7</xdr:col>
      <xdr:colOff>1088390</xdr:colOff>
      <xdr:row>13</xdr:row>
      <xdr:rowOff>1029335</xdr:rowOff>
    </xdr:to>
    <xdr:pic>
      <xdr:nvPicPr>
        <xdr:cNvPr id="9" name="图片 8" descr="微信图片_20220504124138"/>
        <xdr:cNvPicPr>
          <a:picLocks noChangeAspect="1"/>
        </xdr:cNvPicPr>
      </xdr:nvPicPr>
      <xdr:blipFill>
        <a:blip r:embed="rId4"/>
        <a:stretch>
          <a:fillRect/>
        </a:stretch>
      </xdr:blipFill>
      <xdr:spPr>
        <a:xfrm>
          <a:off x="5753735" y="6269355"/>
          <a:ext cx="855980" cy="1021080"/>
        </a:xfrm>
        <a:prstGeom prst="rect">
          <a:avLst/>
        </a:prstGeom>
      </xdr:spPr>
    </xdr:pic>
    <xdr:clientData/>
  </xdr:twoCellAnchor>
  <xdr:twoCellAnchor editAs="oneCell">
    <xdr:from>
      <xdr:col>7</xdr:col>
      <xdr:colOff>137160</xdr:colOff>
      <xdr:row>12</xdr:row>
      <xdr:rowOff>106045</xdr:rowOff>
    </xdr:from>
    <xdr:to>
      <xdr:col>7</xdr:col>
      <xdr:colOff>1221105</xdr:colOff>
      <xdr:row>12</xdr:row>
      <xdr:rowOff>989330</xdr:rowOff>
    </xdr:to>
    <xdr:pic>
      <xdr:nvPicPr>
        <xdr:cNvPr id="10" name="图片 9" descr="微信图片_20220504124401"/>
        <xdr:cNvPicPr>
          <a:picLocks noChangeAspect="1"/>
        </xdr:cNvPicPr>
      </xdr:nvPicPr>
      <xdr:blipFill>
        <a:blip r:embed="rId5"/>
        <a:stretch>
          <a:fillRect/>
        </a:stretch>
      </xdr:blipFill>
      <xdr:spPr>
        <a:xfrm>
          <a:off x="5658485" y="5274945"/>
          <a:ext cx="1083945" cy="8832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zoomScale="85" zoomScaleNormal="85" topLeftCell="A7" workbookViewId="0">
      <selection activeCell="O10" sqref="O10"/>
    </sheetView>
  </sheetViews>
  <sheetFormatPr defaultColWidth="9" defaultRowHeight="14.4"/>
  <cols>
    <col min="1" max="2" width="9" style="1"/>
    <col min="3" max="3" width="7.25" style="3" customWidth="1"/>
    <col min="4" max="4" width="9" style="1"/>
    <col min="5" max="5" width="26.6296296296296" style="1" customWidth="1"/>
    <col min="6" max="6" width="9" style="3"/>
    <col min="7" max="7" width="10.6296296296296" style="4" customWidth="1"/>
    <col min="8" max="8" width="19.6296296296296" style="1" customWidth="1"/>
    <col min="9" max="9" width="13.8796296296296" style="5" customWidth="1"/>
    <col min="10" max="10" width="12" style="1" customWidth="1"/>
    <col min="11" max="13" width="11.3796296296296" style="1" customWidth="1"/>
    <col min="14" max="14" width="9" style="1"/>
    <col min="15" max="15" width="59.5185185185185" style="1" customWidth="1"/>
    <col min="16" max="16384" width="9" style="1"/>
  </cols>
  <sheetData>
    <row r="1" ht="41" customHeight="1" spans="1:13">
      <c r="A1" s="6" t="s">
        <v>0</v>
      </c>
      <c r="B1" s="6"/>
      <c r="C1" s="6"/>
      <c r="D1" s="6"/>
      <c r="E1" s="6"/>
      <c r="F1" s="6"/>
      <c r="G1" s="7"/>
      <c r="H1" s="6"/>
      <c r="I1" s="6"/>
      <c r="J1" s="6"/>
      <c r="K1" s="6"/>
      <c r="L1" s="6"/>
      <c r="M1" s="6"/>
    </row>
    <row r="2" ht="25" customHeight="1" spans="1:1">
      <c r="A2" s="1" t="s">
        <v>1</v>
      </c>
    </row>
    <row r="3" ht="25" customHeight="1" spans="1:1">
      <c r="A3" s="1" t="s">
        <v>2</v>
      </c>
    </row>
    <row r="4" ht="25" customHeight="1" spans="2:4">
      <c r="B4" s="1" t="s">
        <v>3</v>
      </c>
      <c r="D4" s="1" t="s">
        <v>4</v>
      </c>
    </row>
    <row r="5" ht="25" customHeight="1" spans="1:1">
      <c r="A5" s="1" t="s">
        <v>5</v>
      </c>
    </row>
    <row r="6" s="1" customFormat="1" ht="79" customHeight="1" spans="1:13">
      <c r="A6" s="8" t="s">
        <v>6</v>
      </c>
      <c r="B6" s="8"/>
      <c r="C6" s="8"/>
      <c r="D6" s="8"/>
      <c r="E6" s="8"/>
      <c r="F6" s="8"/>
      <c r="G6" s="9"/>
      <c r="H6" s="8"/>
      <c r="I6" s="8"/>
      <c r="J6" s="8"/>
      <c r="K6" s="8"/>
      <c r="L6" s="8"/>
      <c r="M6" s="8"/>
    </row>
    <row r="7" ht="25" customHeight="1" spans="2:4">
      <c r="B7" s="1" t="s">
        <v>3</v>
      </c>
      <c r="D7" s="1" t="s">
        <v>4</v>
      </c>
    </row>
    <row r="8" ht="25" customHeight="1" spans="1:1">
      <c r="A8" s="1" t="s">
        <v>5</v>
      </c>
    </row>
    <row r="9" ht="42" customHeight="1" spans="1:13">
      <c r="A9" s="8" t="s">
        <v>7</v>
      </c>
      <c r="B9" s="8"/>
      <c r="C9" s="8"/>
      <c r="D9" s="8"/>
      <c r="E9" s="8"/>
      <c r="F9" s="8"/>
      <c r="G9" s="9"/>
      <c r="H9" s="8"/>
      <c r="I9" s="8"/>
      <c r="J9" s="8"/>
      <c r="K9" s="8"/>
      <c r="L9" s="8"/>
      <c r="M9" s="8"/>
    </row>
    <row r="11" ht="23" customHeight="1" spans="1:13">
      <c r="A11" s="10" t="s">
        <v>8</v>
      </c>
      <c r="B11" s="10" t="s">
        <v>9</v>
      </c>
      <c r="C11" s="10" t="s">
        <v>10</v>
      </c>
      <c r="D11" s="10" t="s">
        <v>11</v>
      </c>
      <c r="E11" s="10" t="s">
        <v>12</v>
      </c>
      <c r="F11" s="10" t="s">
        <v>13</v>
      </c>
      <c r="G11" s="11" t="s">
        <v>14</v>
      </c>
      <c r="H11" s="10" t="s">
        <v>15</v>
      </c>
      <c r="I11" s="10" t="s">
        <v>16</v>
      </c>
      <c r="J11" s="10" t="s">
        <v>17</v>
      </c>
      <c r="K11" s="10"/>
      <c r="L11" s="3"/>
      <c r="M11" s="3"/>
    </row>
    <row r="12" s="1" customFormat="1" ht="57.6" spans="1:13">
      <c r="A12" s="10"/>
      <c r="B12" s="10"/>
      <c r="C12" s="10"/>
      <c r="D12" s="10"/>
      <c r="E12" s="10"/>
      <c r="F12" s="10"/>
      <c r="G12" s="12"/>
      <c r="H12" s="10"/>
      <c r="I12" s="10"/>
      <c r="J12" s="15" t="s">
        <v>18</v>
      </c>
      <c r="K12" s="15" t="s">
        <v>19</v>
      </c>
      <c r="L12" s="2"/>
      <c r="M12" s="2"/>
    </row>
    <row r="13" s="2" customFormat="1" ht="86" customHeight="1" spans="1:13">
      <c r="A13" s="13" t="s">
        <v>20</v>
      </c>
      <c r="B13" s="13" t="s">
        <v>21</v>
      </c>
      <c r="C13" s="13">
        <v>1</v>
      </c>
      <c r="D13" s="14" t="s">
        <v>22</v>
      </c>
      <c r="E13" s="15" t="s">
        <v>23</v>
      </c>
      <c r="F13" s="13" t="s">
        <v>24</v>
      </c>
      <c r="G13" s="16">
        <f>661*1.115</f>
        <v>737.015</v>
      </c>
      <c r="H13" s="15"/>
      <c r="I13" s="21" t="s">
        <v>25</v>
      </c>
      <c r="J13" s="13"/>
      <c r="K13" s="15"/>
      <c r="M13" s="19"/>
    </row>
    <row r="14" s="2" customFormat="1" ht="84" customHeight="1" spans="1:13">
      <c r="A14" s="13"/>
      <c r="B14" s="13"/>
      <c r="C14" s="13">
        <v>2</v>
      </c>
      <c r="D14" s="17"/>
      <c r="E14" s="15" t="s">
        <v>26</v>
      </c>
      <c r="F14" s="13" t="s">
        <v>24</v>
      </c>
      <c r="G14" s="16">
        <f>994*1.115</f>
        <v>1108.31</v>
      </c>
      <c r="H14" s="15"/>
      <c r="I14" s="21"/>
      <c r="J14" s="13"/>
      <c r="K14" s="15"/>
      <c r="M14" s="19"/>
    </row>
    <row r="15" s="2" customFormat="1" ht="84" customHeight="1" spans="1:11">
      <c r="A15" s="13"/>
      <c r="B15" s="13"/>
      <c r="C15" s="13">
        <v>3</v>
      </c>
      <c r="D15" s="18"/>
      <c r="E15" s="15" t="s">
        <v>27</v>
      </c>
      <c r="F15" s="13" t="s">
        <v>24</v>
      </c>
      <c r="G15" s="16">
        <f>1600*1.115</f>
        <v>1784</v>
      </c>
      <c r="H15" s="15"/>
      <c r="I15" s="21"/>
      <c r="J15" s="13"/>
      <c r="K15" s="15"/>
    </row>
    <row r="16" s="2" customFormat="1" ht="71" customHeight="1" spans="1:11">
      <c r="A16" s="13"/>
      <c r="B16" s="13"/>
      <c r="C16" s="13">
        <v>4</v>
      </c>
      <c r="D16" s="15" t="s">
        <v>28</v>
      </c>
      <c r="E16" s="15" t="s">
        <v>29</v>
      </c>
      <c r="F16" s="13" t="s">
        <v>24</v>
      </c>
      <c r="G16" s="16">
        <f>20*1.115</f>
        <v>22.3</v>
      </c>
      <c r="H16" s="15"/>
      <c r="I16" s="21"/>
      <c r="J16" s="13"/>
      <c r="K16" s="15"/>
    </row>
    <row r="17" s="2" customFormat="1" ht="137" customHeight="1" spans="1:11">
      <c r="A17" s="13"/>
      <c r="B17" s="13" t="s">
        <v>30</v>
      </c>
      <c r="C17" s="13">
        <v>1</v>
      </c>
      <c r="D17" s="15" t="s">
        <v>31</v>
      </c>
      <c r="E17" s="15" t="s">
        <v>32</v>
      </c>
      <c r="F17" s="13" t="s">
        <v>33</v>
      </c>
      <c r="G17" s="16">
        <f>480*1.115</f>
        <v>535.2</v>
      </c>
      <c r="H17" s="15"/>
      <c r="I17" s="21" t="s">
        <v>34</v>
      </c>
      <c r="J17" s="13"/>
      <c r="K17" s="15"/>
    </row>
    <row r="18" s="2" customFormat="1" ht="108" customHeight="1" spans="1:11">
      <c r="A18" s="13"/>
      <c r="B18" s="13"/>
      <c r="C18" s="13">
        <v>2</v>
      </c>
      <c r="D18" s="15" t="s">
        <v>35</v>
      </c>
      <c r="E18" s="15" t="s">
        <v>36</v>
      </c>
      <c r="F18" s="13" t="s">
        <v>33</v>
      </c>
      <c r="G18" s="16">
        <f>650*1.115</f>
        <v>724.75</v>
      </c>
      <c r="H18" s="15"/>
      <c r="I18" s="21" t="s">
        <v>34</v>
      </c>
      <c r="J18" s="13"/>
      <c r="K18" s="15"/>
    </row>
    <row r="19" s="2" customFormat="1" ht="409.5" spans="1:11">
      <c r="A19" s="13"/>
      <c r="B19" s="13"/>
      <c r="C19" s="13">
        <v>3</v>
      </c>
      <c r="D19" s="15" t="s">
        <v>37</v>
      </c>
      <c r="E19" s="15" t="s">
        <v>38</v>
      </c>
      <c r="F19" s="13" t="s">
        <v>33</v>
      </c>
      <c r="G19" s="16">
        <f>1850*1.115</f>
        <v>2062.75</v>
      </c>
      <c r="H19" s="15"/>
      <c r="I19" s="21" t="s">
        <v>34</v>
      </c>
      <c r="J19" s="13"/>
      <c r="K19" s="15"/>
    </row>
    <row r="20" s="2" customFormat="1" ht="57.6" spans="1:13">
      <c r="A20" s="13"/>
      <c r="B20" s="13" t="s">
        <v>39</v>
      </c>
      <c r="C20" s="13">
        <v>1</v>
      </c>
      <c r="D20" s="15" t="s">
        <v>40</v>
      </c>
      <c r="E20" s="15" t="s">
        <v>41</v>
      </c>
      <c r="F20" s="13" t="s">
        <v>24</v>
      </c>
      <c r="G20" s="16">
        <f>14.7*1.115</f>
        <v>16.3905</v>
      </c>
      <c r="H20" s="15"/>
      <c r="I20" s="21" t="s">
        <v>42</v>
      </c>
      <c r="J20" s="13"/>
      <c r="K20" s="14"/>
      <c r="M20" s="19"/>
    </row>
    <row r="21" s="2" customFormat="1" ht="100.8" spans="1:13">
      <c r="A21" s="13"/>
      <c r="B21" s="13"/>
      <c r="C21" s="13">
        <v>2</v>
      </c>
      <c r="D21" s="15" t="s">
        <v>43</v>
      </c>
      <c r="E21" s="15" t="s">
        <v>44</v>
      </c>
      <c r="F21" s="13" t="s">
        <v>24</v>
      </c>
      <c r="G21" s="16">
        <f>(44.22+13)*1.115</f>
        <v>63.8003</v>
      </c>
      <c r="H21" s="15"/>
      <c r="I21" s="21"/>
      <c r="J21" s="13"/>
      <c r="K21" s="17"/>
      <c r="M21" s="19"/>
    </row>
    <row r="22" s="2" customFormat="1" ht="145" customHeight="1" spans="1:13">
      <c r="A22" s="13"/>
      <c r="B22" s="13"/>
      <c r="C22" s="13">
        <v>3</v>
      </c>
      <c r="D22" s="15" t="s">
        <v>45</v>
      </c>
      <c r="E22" s="15" t="s">
        <v>46</v>
      </c>
      <c r="F22" s="13" t="s">
        <v>24</v>
      </c>
      <c r="G22" s="16">
        <f>(42.3+13)*1.115</f>
        <v>61.6595</v>
      </c>
      <c r="H22" s="15"/>
      <c r="I22" s="21"/>
      <c r="J22" s="13"/>
      <c r="K22" s="18"/>
      <c r="M22" s="19"/>
    </row>
    <row r="23" s="2" customFormat="1" ht="129.6" spans="1:13">
      <c r="A23" s="13"/>
      <c r="B23" s="13"/>
      <c r="C23" s="13">
        <v>4</v>
      </c>
      <c r="D23" s="13" t="s">
        <v>47</v>
      </c>
      <c r="E23" s="15" t="s">
        <v>48</v>
      </c>
      <c r="F23" s="13" t="s">
        <v>24</v>
      </c>
      <c r="G23" s="16">
        <f>227*1.115</f>
        <v>253.105</v>
      </c>
      <c r="H23" s="15"/>
      <c r="I23" s="21"/>
      <c r="J23" s="13"/>
      <c r="K23" s="13"/>
      <c r="L23" s="19"/>
      <c r="M23" s="19"/>
    </row>
    <row r="24" s="2" customFormat="1" ht="100.8" spans="1:13">
      <c r="A24" s="13"/>
      <c r="B24" s="13"/>
      <c r="C24" s="13"/>
      <c r="D24" s="13"/>
      <c r="E24" s="15" t="s">
        <v>49</v>
      </c>
      <c r="F24" s="13" t="s">
        <v>24</v>
      </c>
      <c r="G24" s="16">
        <f>94*1.115</f>
        <v>104.81</v>
      </c>
      <c r="H24" s="15"/>
      <c r="I24" s="21"/>
      <c r="J24" s="13"/>
      <c r="K24" s="13"/>
      <c r="L24" s="19"/>
      <c r="M24" s="19"/>
    </row>
    <row r="25" s="2" customFormat="1" ht="72" spans="1:13">
      <c r="A25" s="13"/>
      <c r="B25" s="13"/>
      <c r="C25" s="13">
        <v>5</v>
      </c>
      <c r="D25" s="13" t="s">
        <v>50</v>
      </c>
      <c r="E25" s="15" t="s">
        <v>51</v>
      </c>
      <c r="F25" s="13" t="s">
        <v>24</v>
      </c>
      <c r="G25" s="16">
        <f>72.8*1.115</f>
        <v>81.172</v>
      </c>
      <c r="H25" s="15"/>
      <c r="I25" s="21"/>
      <c r="J25" s="13"/>
      <c r="K25" s="13"/>
      <c r="L25" s="19"/>
      <c r="M25" s="19"/>
    </row>
    <row r="26" s="2" customFormat="1" ht="72" spans="1:13">
      <c r="A26" s="13"/>
      <c r="B26" s="13"/>
      <c r="C26" s="13"/>
      <c r="D26" s="13"/>
      <c r="E26" s="15" t="s">
        <v>52</v>
      </c>
      <c r="F26" s="13" t="s">
        <v>24</v>
      </c>
      <c r="G26" s="16">
        <f>31.7*1.115</f>
        <v>35.3455</v>
      </c>
      <c r="H26" s="15"/>
      <c r="I26" s="21"/>
      <c r="J26" s="13"/>
      <c r="K26" s="13"/>
      <c r="L26" s="19"/>
      <c r="M26" s="19"/>
    </row>
    <row r="27" s="2" customFormat="1" ht="57.6" spans="1:13">
      <c r="A27" s="13" t="s">
        <v>53</v>
      </c>
      <c r="B27" s="13" t="s">
        <v>54</v>
      </c>
      <c r="C27" s="13">
        <v>1</v>
      </c>
      <c r="D27" s="15" t="s">
        <v>55</v>
      </c>
      <c r="E27" s="15" t="s">
        <v>56</v>
      </c>
      <c r="F27" s="13" t="s">
        <v>24</v>
      </c>
      <c r="G27" s="16">
        <f>35.64*1.115</f>
        <v>39.7386</v>
      </c>
      <c r="H27" s="15"/>
      <c r="I27" s="21" t="s">
        <v>57</v>
      </c>
      <c r="J27" s="14"/>
      <c r="K27" s="15"/>
      <c r="M27" s="19"/>
    </row>
    <row r="28" s="2" customFormat="1" ht="129.6" spans="1:13">
      <c r="A28" s="13"/>
      <c r="B28" s="13"/>
      <c r="C28" s="13">
        <v>2</v>
      </c>
      <c r="D28" s="15" t="s">
        <v>58</v>
      </c>
      <c r="E28" s="15" t="s">
        <v>59</v>
      </c>
      <c r="F28" s="13" t="s">
        <v>24</v>
      </c>
      <c r="G28" s="16">
        <f>(190.36+42.86)*1.115</f>
        <v>260.0403</v>
      </c>
      <c r="H28" s="15"/>
      <c r="I28" s="21"/>
      <c r="J28" s="17"/>
      <c r="K28" s="15"/>
      <c r="M28" s="19"/>
    </row>
    <row r="29" s="2" customFormat="1" ht="129.6" spans="1:11">
      <c r="A29" s="13"/>
      <c r="B29" s="13"/>
      <c r="C29" s="13">
        <v>3</v>
      </c>
      <c r="D29" s="15" t="s">
        <v>60</v>
      </c>
      <c r="E29" s="15" t="s">
        <v>61</v>
      </c>
      <c r="F29" s="13" t="s">
        <v>24</v>
      </c>
      <c r="G29" s="16">
        <f>(212.58+42.86)*1.115</f>
        <v>284.8156</v>
      </c>
      <c r="H29" s="15"/>
      <c r="I29" s="21"/>
      <c r="J29" s="18"/>
      <c r="K29" s="15"/>
    </row>
    <row r="30" s="2" customFormat="1" ht="29" customHeight="1" spans="3:9">
      <c r="C30" s="19"/>
      <c r="F30" s="19"/>
      <c r="G30" s="20"/>
      <c r="I30" s="8"/>
    </row>
    <row r="31" s="2" customFormat="1" spans="3:9">
      <c r="C31" s="19"/>
      <c r="F31" s="19"/>
      <c r="G31" s="20"/>
      <c r="I31" s="8"/>
    </row>
    <row r="32" s="2" customFormat="1" spans="3:9">
      <c r="C32" s="19"/>
      <c r="F32" s="19"/>
      <c r="G32" s="20"/>
      <c r="I32" s="8"/>
    </row>
  </sheetData>
  <mergeCells count="38">
    <mergeCell ref="A1:K1"/>
    <mergeCell ref="A6:K6"/>
    <mergeCell ref="A9:K9"/>
    <mergeCell ref="J11:K11"/>
    <mergeCell ref="A11:A12"/>
    <mergeCell ref="A13:A26"/>
    <mergeCell ref="A27:A29"/>
    <mergeCell ref="B11:B12"/>
    <mergeCell ref="B13:B16"/>
    <mergeCell ref="B17:B19"/>
    <mergeCell ref="B20:B26"/>
    <mergeCell ref="B27:B29"/>
    <mergeCell ref="C11:C12"/>
    <mergeCell ref="C23:C24"/>
    <mergeCell ref="C25:C26"/>
    <mergeCell ref="D11:D12"/>
    <mergeCell ref="D13:D15"/>
    <mergeCell ref="D23:D24"/>
    <mergeCell ref="D25:D26"/>
    <mergeCell ref="E11:E12"/>
    <mergeCell ref="F11:F12"/>
    <mergeCell ref="G11:G12"/>
    <mergeCell ref="H11:H12"/>
    <mergeCell ref="I11:I12"/>
    <mergeCell ref="I13:I16"/>
    <mergeCell ref="I20:I26"/>
    <mergeCell ref="I27:I29"/>
    <mergeCell ref="J13:J16"/>
    <mergeCell ref="J17:J19"/>
    <mergeCell ref="J20:J26"/>
    <mergeCell ref="J27:J29"/>
    <mergeCell ref="K20:K22"/>
    <mergeCell ref="K23:K24"/>
    <mergeCell ref="K25:K26"/>
    <mergeCell ref="M13:M14"/>
    <mergeCell ref="M20:M22"/>
    <mergeCell ref="M23:M26"/>
    <mergeCell ref="M27:M28"/>
  </mergeCells>
  <pageMargins left="0.751388888888889" right="0.751388888888889" top="1" bottom="1" header="0.5" footer="0.5"/>
  <pageSetup paperSize="8" scale="75"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GXJ-LC</dc:creator>
  <cp:lastModifiedBy>WPS_1621443900</cp:lastModifiedBy>
  <dcterms:created xsi:type="dcterms:W3CDTF">2022-04-28T04:09:00Z</dcterms:created>
  <dcterms:modified xsi:type="dcterms:W3CDTF">2023-12-27T08:11:14Z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1838F182495D49C1B1D58DFAB587FD33_13</vt:lpwstr>
  </property>
  <property fmtid="{D5CDD505-2E9C-101B-9397-08002B2CF9AE}" pid="3" name="KSOProductBuildVer">
    <vt:lpwstr>2052-12.1.0.15990</vt:lpwstr>
  </property>
</Properties>
</file>